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anesh\"/>
    </mc:Choice>
  </mc:AlternateContent>
  <xr:revisionPtr revIDLastSave="0" documentId="8_{47918F8A-98C1-433D-AAE2-6DDE0DC1AC69}" xr6:coauthVersionLast="47" xr6:coauthVersionMax="47" xr10:uidLastSave="{00000000-0000-0000-0000-000000000000}"/>
  <bookViews>
    <workbookView xWindow="-120" yWindow="-120" windowWidth="20730" windowHeight="11040" xr2:uid="{BFA2FEAA-8349-48AF-81E0-9948CF0E9B2C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F46" i="1" s="1"/>
  <c r="H61" i="1"/>
  <c r="H60" i="1"/>
  <c r="H59" i="1"/>
  <c r="H58" i="1"/>
  <c r="F45" i="1" s="1"/>
  <c r="H57" i="1"/>
  <c r="H56" i="1"/>
  <c r="H55" i="1"/>
  <c r="H64" i="1" s="1"/>
  <c r="F52" i="1"/>
  <c r="F51" i="1"/>
  <c r="F50" i="1"/>
  <c r="F49" i="1"/>
  <c r="F48" i="1"/>
  <c r="F47" i="1"/>
  <c r="F44" i="1"/>
  <c r="F43" i="1"/>
  <c r="F42" i="1"/>
  <c r="F41" i="1"/>
  <c r="F25" i="1"/>
  <c r="F15" i="1"/>
  <c r="F27" i="1" l="1"/>
  <c r="G19" i="1" l="1"/>
  <c r="G8" i="1"/>
  <c r="G58" i="1"/>
  <c r="G61" i="1"/>
  <c r="G23" i="1"/>
  <c r="G9" i="1"/>
  <c r="G15" i="1"/>
  <c r="G7" i="1"/>
  <c r="G11" i="1"/>
  <c r="G57" i="1"/>
  <c r="G63" i="1"/>
  <c r="G59" i="1"/>
  <c r="G55" i="1"/>
  <c r="G13" i="1"/>
  <c r="G12" i="1"/>
  <c r="G62" i="1"/>
  <c r="G10" i="1"/>
  <c r="G42" i="1"/>
  <c r="G43" i="1"/>
  <c r="G41" i="1"/>
  <c r="G46" i="1"/>
  <c r="G50" i="1"/>
  <c r="G51" i="1"/>
  <c r="G49" i="1"/>
  <c r="G60" i="1"/>
  <c r="G48" i="1"/>
  <c r="G25" i="1"/>
  <c r="G47" i="1"/>
  <c r="G45" i="1"/>
  <c r="G56" i="1"/>
  <c r="G52" i="1"/>
  <c r="G44" i="1"/>
  <c r="G64" i="1" l="1"/>
</calcChain>
</file>

<file path=xl/sharedStrings.xml><?xml version="1.0" encoding="utf-8"?>
<sst xmlns="http://schemas.openxmlformats.org/spreadsheetml/2006/main" count="105" uniqueCount="79">
  <si>
    <t>NAME OF PENSION FUND</t>
  </si>
  <si>
    <t>ADITYA BIRLA SUN LIFE PENSION FUND MANAGEMENT LIMITED</t>
  </si>
  <si>
    <t>A-TIER I</t>
  </si>
  <si>
    <t>SCHEME NAME</t>
  </si>
  <si>
    <t>Scheme A TIER I</t>
  </si>
  <si>
    <t>MONTH</t>
  </si>
  <si>
    <t>28-02-2025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</si>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</sst>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9" fontId="1" fillId="0" borderId="5" xfId="1" applyFont="1" applyFill="1" applyBorder="1"/>
    <xf numFmtId="164" fontId="0" fillId="0" borderId="5" xfId="3" applyFont="1" applyBorder="1" applyAlignment="1">
      <alignment horizontal="right" vertical="top"/>
    </xf>
    <xf numFmtId="4" fontId="9" fillId="0" borderId="5" xfId="2" applyNumberFormat="1" applyFont="1" applyBorder="1" applyAlignment="1">
      <alignment horizontal="right" vertical="top"/>
    </xf>
    <xf numFmtId="10" fontId="9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10" fillId="2" borderId="8" xfId="0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4" fillId="0" borderId="5" xfId="2" applyFont="1" applyBorder="1"/>
    <xf numFmtId="165" fontId="11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164" fontId="7" fillId="0" borderId="9" xfId="3" quotePrefix="1" applyFont="1" applyBorder="1"/>
  </cellXfs>
  <cellStyles count="6">
    <cellStyle name="Comma 2" xfId="3" xr:uid="{8E40973F-9FAF-4712-8863-756504EF87C4}"/>
    <cellStyle name="Comma 3" xfId="4" xr:uid="{D9C1BB27-020A-4BC4-9709-D60FB7DD8D6B}"/>
    <cellStyle name="Normal" xfId="0" builtinId="0"/>
    <cellStyle name="Normal 2" xfId="2" xr:uid="{D6A77BCD-BF64-4FD4-BA2B-6875A63DA4B0}"/>
    <cellStyle name="Percent" xfId="1" builtinId="5"/>
    <cellStyle name="Percent 2" xfId="5" xr:uid="{FEF671D1-44FF-4D3C-B0A6-65DB8254C321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Relationship Id="rId1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98EB29-2764-4B7D-964B-60F75B07800C}" name="Table134567685789101116" displayName="Table134567685789101116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B41982EB-2C9B-4D66-8595-EFC7F2FE02F8}" name="ISIN No." dataDxfId="6"/>
    <tableColumn id="2" xr3:uid="{19B0CC5B-FBD7-405B-A15C-1D1BD98FD01D}" name="Name of the Instrument" dataDxfId="5"/>
    <tableColumn id="3" xr3:uid="{49C3ADBB-1997-4BA5-BA4F-AA2D630912AD}" name="Industry " dataDxfId="4"/>
    <tableColumn id="4" xr3:uid="{0BCCEFE8-AD94-4895-B127-8A7B5E82807F}" name="Quantity" dataDxfId="3"/>
    <tableColumn id="5" xr3:uid="{69544CF2-190C-4674-8548-D9B0EB2838BD}" name="Market Value" dataDxfId="2"/>
    <tableColumn id="6" xr3:uid="{C3E57C88-B94A-4891-8528-BEE164D1BE8D}" name="% of Portfolio" dataDxfId="1" dataCellStyle="Percent">
      <calculatedColumnFormula>+F7/$F$27</calculatedColumnFormula>
    </tableColumn>
    <tableColumn id="7" xr3:uid="{0C8008A6-0928-4E77-8785-A66314F0463F}" name="Ratings" dataDxfId="0">
      <calculatedColumnFormula>VLOOKUP(Table134567685789101116[[#This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1341-6067-43DB-A4A7-E24E38EA5AF1}">
  <sheetPr>
    <tabColor rgb="FF7030A0"/>
  </sheetPr>
  <dimension ref="A2:H66"/>
  <sheetViews>
    <sheetView showGridLines="0" tabSelected="1" zoomScaleNormal="10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21080</v>
      </c>
      <c r="F7" s="16">
        <v>7678179.2000000002</v>
      </c>
      <c r="G7" s="17">
        <f t="shared" ref="G7:G12" si="0">+F7/$F$27</f>
        <v>0.1446471793318776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10</v>
      </c>
      <c r="F8" s="16">
        <v>9956950</v>
      </c>
      <c r="G8" s="17">
        <f t="shared" si="0"/>
        <v>0.18757633740152074</v>
      </c>
      <c r="H8" s="18" t="s">
        <v>20</v>
      </c>
    </row>
    <row r="9" spans="1:8" x14ac:dyDescent="0.25">
      <c r="A9" s="13"/>
      <c r="B9" s="14" t="s">
        <v>21</v>
      </c>
      <c r="C9" s="15" t="s">
        <v>22</v>
      </c>
      <c r="D9" s="15" t="s">
        <v>16</v>
      </c>
      <c r="E9" s="16">
        <v>20815</v>
      </c>
      <c r="F9" s="16">
        <v>7554387.9500000002</v>
      </c>
      <c r="G9" s="17">
        <f t="shared" si="0"/>
        <v>0.14231510884067738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14770</v>
      </c>
      <c r="F10" s="16">
        <v>1186031</v>
      </c>
      <c r="G10" s="17">
        <f t="shared" si="0"/>
        <v>2.2343323108448176E-2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25</v>
      </c>
      <c r="E11" s="16">
        <v>11601</v>
      </c>
      <c r="F11" s="16">
        <v>1627852.32</v>
      </c>
      <c r="G11" s="17">
        <f t="shared" si="0"/>
        <v>3.0666677648895326E-2</v>
      </c>
      <c r="H11" s="18"/>
    </row>
    <row r="12" spans="1:8" x14ac:dyDescent="0.25">
      <c r="A12" s="13"/>
      <c r="B12" s="14" t="s">
        <v>28</v>
      </c>
      <c r="C12" s="15" t="s">
        <v>29</v>
      </c>
      <c r="D12" s="15" t="s">
        <v>19</v>
      </c>
      <c r="E12" s="16">
        <v>1</v>
      </c>
      <c r="F12" s="16">
        <v>10078350</v>
      </c>
      <c r="G12" s="17">
        <f t="shared" si="0"/>
        <v>0.18986335976886665</v>
      </c>
      <c r="H12" s="18" t="s">
        <v>20</v>
      </c>
    </row>
    <row r="13" spans="1:8" outlineLevel="1" x14ac:dyDescent="0.25">
      <c r="A13" s="13"/>
      <c r="B13" s="14" t="s">
        <v>30</v>
      </c>
      <c r="C13" s="15" t="s">
        <v>31</v>
      </c>
      <c r="D13" s="15" t="s">
        <v>19</v>
      </c>
      <c r="E13" s="16">
        <v>1</v>
      </c>
      <c r="F13" s="16">
        <v>10071410</v>
      </c>
      <c r="G13" s="17">
        <f>+F13/$F$27</f>
        <v>0.18973261895149118</v>
      </c>
      <c r="H13" s="18" t="s">
        <v>32</v>
      </c>
    </row>
    <row r="14" spans="1:8" x14ac:dyDescent="0.25">
      <c r="B14" s="19"/>
      <c r="C14" s="20"/>
      <c r="D14" s="20"/>
      <c r="E14" s="21"/>
      <c r="F14" s="22"/>
      <c r="G14" s="23"/>
      <c r="H14" s="18"/>
    </row>
    <row r="15" spans="1:8" x14ac:dyDescent="0.25">
      <c r="B15" s="20"/>
      <c r="C15" s="20" t="s">
        <v>33</v>
      </c>
      <c r="D15" s="20"/>
      <c r="E15" s="24"/>
      <c r="F15" s="25">
        <f>SUM(F7:F14)</f>
        <v>48153160.469999999</v>
      </c>
      <c r="G15" s="26">
        <f>+F15/$F$27</f>
        <v>0.90714460505177696</v>
      </c>
      <c r="H15" s="27"/>
    </row>
    <row r="17" spans="1:8" x14ac:dyDescent="0.25">
      <c r="B17" s="28"/>
      <c r="C17" s="28" t="s">
        <v>34</v>
      </c>
      <c r="D17" s="28"/>
      <c r="E17" s="28"/>
      <c r="F17" s="28" t="s">
        <v>11</v>
      </c>
      <c r="G17" s="29" t="s">
        <v>12</v>
      </c>
      <c r="H17" s="28" t="s">
        <v>13</v>
      </c>
    </row>
    <row r="18" spans="1:8" x14ac:dyDescent="0.25">
      <c r="A18" s="30" t="s">
        <v>35</v>
      </c>
      <c r="B18" s="31"/>
      <c r="C18" s="20" t="s">
        <v>36</v>
      </c>
      <c r="D18" s="15"/>
      <c r="E18" s="32"/>
      <c r="F18" s="33" t="s">
        <v>37</v>
      </c>
      <c r="G18" s="34">
        <v>0</v>
      </c>
      <c r="H18" s="15"/>
    </row>
    <row r="19" spans="1:8" x14ac:dyDescent="0.25">
      <c r="B19" s="31" t="s">
        <v>38</v>
      </c>
      <c r="C19" s="20" t="s">
        <v>39</v>
      </c>
      <c r="D19" s="20"/>
      <c r="E19" s="24"/>
      <c r="F19" s="16">
        <v>3520824.69</v>
      </c>
      <c r="G19" s="34">
        <f>+F19/$F$27</f>
        <v>6.6327881528283728E-2</v>
      </c>
      <c r="H19" s="15"/>
    </row>
    <row r="20" spans="1:8" x14ac:dyDescent="0.25">
      <c r="B20" s="31"/>
      <c r="C20" s="20" t="s">
        <v>40</v>
      </c>
      <c r="D20" s="15"/>
      <c r="E20" s="32"/>
      <c r="F20" s="24" t="s">
        <v>37</v>
      </c>
      <c r="G20" s="34">
        <v>0</v>
      </c>
      <c r="H20" s="15"/>
    </row>
    <row r="21" spans="1:8" x14ac:dyDescent="0.25">
      <c r="B21" s="31"/>
      <c r="C21" s="20" t="s">
        <v>41</v>
      </c>
      <c r="D21" s="15"/>
      <c r="E21" s="32"/>
      <c r="F21" s="24" t="s">
        <v>37</v>
      </c>
      <c r="G21" s="34">
        <v>0</v>
      </c>
      <c r="H21" s="15"/>
    </row>
    <row r="22" spans="1:8" x14ac:dyDescent="0.25">
      <c r="A22" s="35" t="s">
        <v>42</v>
      </c>
      <c r="B22" s="31"/>
      <c r="C22" s="20" t="s">
        <v>43</v>
      </c>
      <c r="D22" s="15"/>
      <c r="E22" s="32"/>
      <c r="F22" s="24" t="s">
        <v>37</v>
      </c>
      <c r="G22" s="34">
        <v>0</v>
      </c>
      <c r="H22" s="15"/>
    </row>
    <row r="23" spans="1:8" x14ac:dyDescent="0.25">
      <c r="B23" s="15" t="s">
        <v>42</v>
      </c>
      <c r="C23" s="15" t="s">
        <v>44</v>
      </c>
      <c r="D23" s="15"/>
      <c r="E23" s="32"/>
      <c r="F23" s="16">
        <v>1408136.7</v>
      </c>
      <c r="G23" s="34">
        <f>+F23/$F$27</f>
        <v>2.6527513419939239E-2</v>
      </c>
      <c r="H23" s="15"/>
    </row>
    <row r="24" spans="1:8" x14ac:dyDescent="0.25">
      <c r="B24" s="31"/>
      <c r="C24" s="15"/>
      <c r="D24" s="15"/>
      <c r="E24" s="32"/>
      <c r="F24" s="33"/>
      <c r="G24" s="34"/>
      <c r="H24" s="15"/>
    </row>
    <row r="25" spans="1:8" x14ac:dyDescent="0.25">
      <c r="B25" s="31"/>
      <c r="C25" s="15" t="s">
        <v>45</v>
      </c>
      <c r="D25" s="15"/>
      <c r="E25" s="32"/>
      <c r="F25" s="36">
        <f>SUM(F18:F24)</f>
        <v>4928961.3899999997</v>
      </c>
      <c r="G25" s="34">
        <f>+F25/$F$27</f>
        <v>9.2855394948222966E-2</v>
      </c>
      <c r="H25" s="15"/>
    </row>
    <row r="26" spans="1:8" x14ac:dyDescent="0.25">
      <c r="B26" s="31"/>
      <c r="C26" s="15"/>
      <c r="D26" s="15"/>
      <c r="E26" s="32"/>
      <c r="F26" s="36"/>
      <c r="G26" s="34"/>
      <c r="H26" s="15"/>
    </row>
    <row r="27" spans="1:8" x14ac:dyDescent="0.25">
      <c r="B27" s="37"/>
      <c r="C27" s="38" t="s">
        <v>46</v>
      </c>
      <c r="D27" s="39"/>
      <c r="E27" s="40"/>
      <c r="F27" s="40">
        <f>+F25+F15</f>
        <v>53082121.859999999</v>
      </c>
      <c r="G27" s="41">
        <v>1</v>
      </c>
      <c r="H27" s="15"/>
    </row>
    <row r="28" spans="1:8" x14ac:dyDescent="0.25">
      <c r="F28" s="42"/>
    </row>
    <row r="29" spans="1:8" x14ac:dyDescent="0.25">
      <c r="C29" s="20" t="s">
        <v>47</v>
      </c>
      <c r="D29" s="43">
        <v>98.01</v>
      </c>
      <c r="F29" s="4">
        <v>0</v>
      </c>
    </row>
    <row r="30" spans="1:8" x14ac:dyDescent="0.25">
      <c r="C30" s="20" t="s">
        <v>48</v>
      </c>
      <c r="D30" s="43">
        <v>11.83</v>
      </c>
    </row>
    <row r="31" spans="1:8" x14ac:dyDescent="0.25">
      <c r="C31" s="20" t="s">
        <v>49</v>
      </c>
      <c r="D31" s="43">
        <v>8.1999999999999993</v>
      </c>
    </row>
    <row r="32" spans="1:8" x14ac:dyDescent="0.25">
      <c r="C32" s="20" t="s">
        <v>50</v>
      </c>
      <c r="D32" s="44">
        <v>16.397300000000001</v>
      </c>
    </row>
    <row r="33" spans="1:8" x14ac:dyDescent="0.25">
      <c r="A33" s="30" t="s">
        <v>51</v>
      </c>
      <c r="C33" s="20" t="s">
        <v>52</v>
      </c>
      <c r="D33" s="44">
        <v>16.4284</v>
      </c>
    </row>
    <row r="34" spans="1:8" x14ac:dyDescent="0.25">
      <c r="C34" s="20" t="s">
        <v>53</v>
      </c>
      <c r="D34" s="45">
        <v>0</v>
      </c>
    </row>
    <row r="35" spans="1:8" x14ac:dyDescent="0.25">
      <c r="C35" s="20" t="s">
        <v>54</v>
      </c>
      <c r="D35" s="46">
        <v>0</v>
      </c>
    </row>
    <row r="36" spans="1:8" x14ac:dyDescent="0.25">
      <c r="C36" s="20" t="s">
        <v>55</v>
      </c>
      <c r="D36" s="46">
        <v>0</v>
      </c>
      <c r="F36" s="42"/>
      <c r="G36" s="47"/>
    </row>
    <row r="37" spans="1:8" x14ac:dyDescent="0.25">
      <c r="B37" s="48"/>
      <c r="C37" s="13"/>
    </row>
    <row r="38" spans="1:8" x14ac:dyDescent="0.25">
      <c r="F38" s="4"/>
    </row>
    <row r="39" spans="1:8" x14ac:dyDescent="0.25">
      <c r="C39" s="28" t="s">
        <v>56</v>
      </c>
      <c r="D39" s="28"/>
      <c r="E39" s="28"/>
      <c r="F39" s="28"/>
      <c r="G39" s="29"/>
      <c r="H39" s="28"/>
    </row>
    <row r="40" spans="1:8" x14ac:dyDescent="0.25">
      <c r="A40" s="1" t="s">
        <v>57</v>
      </c>
      <c r="C40" s="28" t="s">
        <v>58</v>
      </c>
      <c r="D40" s="28"/>
      <c r="E40" s="28"/>
      <c r="F40" s="28" t="s">
        <v>11</v>
      </c>
      <c r="G40" s="29" t="s">
        <v>12</v>
      </c>
      <c r="H40" s="28" t="s">
        <v>13</v>
      </c>
    </row>
    <row r="41" spans="1:8" x14ac:dyDescent="0.25">
      <c r="A41" s="15" t="s">
        <v>59</v>
      </c>
      <c r="C41" s="20" t="s">
        <v>60</v>
      </c>
      <c r="D41" s="15"/>
      <c r="E41" s="32"/>
      <c r="F41" s="49">
        <f>SUMIF(Table134567685789101116[[Industry ]],A40,Table134567685789101116[Market Value])</f>
        <v>0</v>
      </c>
      <c r="G41" s="50">
        <f>+F41/$F$27</f>
        <v>0</v>
      </c>
      <c r="H41" s="15"/>
    </row>
    <row r="42" spans="1:8" x14ac:dyDescent="0.25">
      <c r="C42" s="15" t="s">
        <v>61</v>
      </c>
      <c r="D42" s="15"/>
      <c r="E42" s="32"/>
      <c r="F42" s="49">
        <f>SUMIF(Table134567685789101116[[Industry ]],A41,Table134567685789101116[Market Value])</f>
        <v>0</v>
      </c>
      <c r="G42" s="50">
        <f>+F42/$F$27</f>
        <v>0</v>
      </c>
      <c r="H42" s="15"/>
    </row>
    <row r="43" spans="1:8" x14ac:dyDescent="0.25">
      <c r="C43" s="15" t="s">
        <v>62</v>
      </c>
      <c r="D43" s="15"/>
      <c r="E43" s="32"/>
      <c r="F43" s="49">
        <f>SUMIF($E$55:$E$63,C43,$H$55:$H$63)</f>
        <v>0</v>
      </c>
      <c r="G43" s="50">
        <f>+F43/$F$27</f>
        <v>0</v>
      </c>
      <c r="H43" s="15"/>
    </row>
    <row r="44" spans="1:8" x14ac:dyDescent="0.25">
      <c r="C44" s="15" t="s">
        <v>63</v>
      </c>
      <c r="D44" s="15"/>
      <c r="E44" s="32"/>
      <c r="F44" s="49">
        <f>SUMIF($E$55:$E$63,C44,$H$55:$H$63)</f>
        <v>0</v>
      </c>
      <c r="G44" s="50">
        <f t="shared" ref="G44:G52" si="1">+F44/$F$27</f>
        <v>0</v>
      </c>
      <c r="H44" s="15"/>
    </row>
    <row r="45" spans="1:8" x14ac:dyDescent="0.25">
      <c r="C45" s="15" t="s">
        <v>64</v>
      </c>
      <c r="D45" s="15"/>
      <c r="E45" s="32"/>
      <c r="F45" s="49">
        <f>SUMIF($E$55:$E$63,C45,$H$55:$H$63)</f>
        <v>30106710</v>
      </c>
      <c r="G45" s="50">
        <f t="shared" si="1"/>
        <v>0.56717231612187857</v>
      </c>
      <c r="H45" s="15"/>
    </row>
    <row r="46" spans="1:8" x14ac:dyDescent="0.25">
      <c r="C46" s="15" t="s">
        <v>65</v>
      </c>
      <c r="D46" s="15"/>
      <c r="E46" s="32"/>
      <c r="F46" s="49">
        <f>SUMIF($E$55:$E$63,C46,$H$55:$H$63)</f>
        <v>0</v>
      </c>
      <c r="G46" s="50">
        <f t="shared" si="1"/>
        <v>0</v>
      </c>
      <c r="H46" s="15"/>
    </row>
    <row r="47" spans="1:8" x14ac:dyDescent="0.25">
      <c r="C47" s="15" t="s">
        <v>66</v>
      </c>
      <c r="D47" s="15"/>
      <c r="E47" s="32"/>
      <c r="F47" s="49">
        <f>SUMIF($E$55:$E$63,C47,$H$55:$H$63)</f>
        <v>0</v>
      </c>
      <c r="G47" s="50">
        <f t="shared" si="1"/>
        <v>0</v>
      </c>
      <c r="H47" s="15"/>
    </row>
    <row r="48" spans="1:8" x14ac:dyDescent="0.25">
      <c r="C48" s="15" t="s">
        <v>67</v>
      </c>
      <c r="D48" s="15"/>
      <c r="E48" s="32"/>
      <c r="F48" s="49">
        <f ca="1">SUMIF($E$55:$E$63,C48,H61:H68)</f>
        <v>0</v>
      </c>
      <c r="G48" s="50">
        <f t="shared" ca="1" si="1"/>
        <v>0</v>
      </c>
      <c r="H48" s="15"/>
    </row>
    <row r="49" spans="3:8" x14ac:dyDescent="0.25">
      <c r="C49" s="15" t="s">
        <v>68</v>
      </c>
      <c r="D49" s="15"/>
      <c r="E49" s="32"/>
      <c r="F49" s="49">
        <f ca="1">SUMIF($E$55:$E$63,C49,H62:H69)</f>
        <v>0</v>
      </c>
      <c r="G49" s="50">
        <f t="shared" ca="1" si="1"/>
        <v>0</v>
      </c>
      <c r="H49" s="15"/>
    </row>
    <row r="50" spans="3:8" x14ac:dyDescent="0.25">
      <c r="C50" s="15" t="s">
        <v>69</v>
      </c>
      <c r="D50" s="15"/>
      <c r="E50" s="32"/>
      <c r="F50" s="49">
        <f ca="1">SUMIF($E$55:$E$63,C50,H63:H70)</f>
        <v>0</v>
      </c>
      <c r="G50" s="50">
        <f t="shared" ca="1" si="1"/>
        <v>0</v>
      </c>
      <c r="H50" s="15"/>
    </row>
    <row r="51" spans="3:8" x14ac:dyDescent="0.25">
      <c r="C51" s="15" t="s">
        <v>70</v>
      </c>
      <c r="D51" s="15"/>
      <c r="E51" s="32"/>
      <c r="F51" s="49">
        <f ca="1">SUMIF($E$55:$E$63,C51,H64:H71)</f>
        <v>0</v>
      </c>
      <c r="G51" s="50">
        <f t="shared" ca="1" si="1"/>
        <v>0</v>
      </c>
      <c r="H51" s="15"/>
    </row>
    <row r="52" spans="3:8" x14ac:dyDescent="0.25">
      <c r="C52" s="15" t="s">
        <v>71</v>
      </c>
      <c r="D52" s="15"/>
      <c r="E52" s="32"/>
      <c r="F52" s="49">
        <f ca="1">SUMIF($E$55:$E$63,C52,H65:H72)</f>
        <v>0</v>
      </c>
      <c r="G52" s="50">
        <f t="shared" ca="1" si="1"/>
        <v>0</v>
      </c>
      <c r="H52" s="15"/>
    </row>
    <row r="55" spans="3:8" x14ac:dyDescent="0.25">
      <c r="E55" s="15" t="s">
        <v>62</v>
      </c>
      <c r="F55" s="15" t="s">
        <v>72</v>
      </c>
      <c r="G55" s="7">
        <f>H55/$F$27</f>
        <v>0</v>
      </c>
      <c r="H55" s="1">
        <f t="shared" ref="H55:H63" si="2">SUMIF($H$7:$H$13,F55,$F$7:$F$13)</f>
        <v>0</v>
      </c>
    </row>
    <row r="56" spans="3:8" x14ac:dyDescent="0.25">
      <c r="E56" s="15" t="s">
        <v>62</v>
      </c>
      <c r="F56" s="15" t="s">
        <v>73</v>
      </c>
      <c r="G56" s="7">
        <f t="shared" ref="G56:G63" si="3">H56/$F$27</f>
        <v>0</v>
      </c>
      <c r="H56" s="1">
        <f t="shared" si="2"/>
        <v>0</v>
      </c>
    </row>
    <row r="57" spans="3:8" x14ac:dyDescent="0.25">
      <c r="E57" s="15" t="s">
        <v>62</v>
      </c>
      <c r="F57" s="15" t="s">
        <v>74</v>
      </c>
      <c r="G57" s="7">
        <f t="shared" si="3"/>
        <v>0</v>
      </c>
      <c r="H57" s="1">
        <f t="shared" si="2"/>
        <v>0</v>
      </c>
    </row>
    <row r="58" spans="3:8" x14ac:dyDescent="0.25">
      <c r="E58" s="15" t="s">
        <v>64</v>
      </c>
      <c r="F58" s="15" t="s">
        <v>32</v>
      </c>
      <c r="G58" s="7">
        <f t="shared" si="3"/>
        <v>0.18973261895149118</v>
      </c>
      <c r="H58" s="1">
        <f t="shared" si="2"/>
        <v>10071410</v>
      </c>
    </row>
    <row r="59" spans="3:8" x14ac:dyDescent="0.25">
      <c r="E59" s="15" t="s">
        <v>64</v>
      </c>
      <c r="F59" s="51" t="s">
        <v>20</v>
      </c>
      <c r="G59" s="7">
        <f t="shared" si="3"/>
        <v>0.37743969717038739</v>
      </c>
      <c r="H59" s="1">
        <f t="shared" si="2"/>
        <v>20035300</v>
      </c>
    </row>
    <row r="60" spans="3:8" x14ac:dyDescent="0.25">
      <c r="E60" s="15" t="s">
        <v>65</v>
      </c>
      <c r="F60" s="15" t="s">
        <v>75</v>
      </c>
      <c r="G60" s="7">
        <f t="shared" si="3"/>
        <v>0</v>
      </c>
      <c r="H60" s="1">
        <f t="shared" si="2"/>
        <v>0</v>
      </c>
    </row>
    <row r="61" spans="3:8" x14ac:dyDescent="0.25">
      <c r="E61" s="15" t="s">
        <v>62</v>
      </c>
      <c r="F61" s="15" t="s">
        <v>76</v>
      </c>
      <c r="G61" s="7">
        <f t="shared" si="3"/>
        <v>0</v>
      </c>
      <c r="H61" s="1">
        <f t="shared" si="2"/>
        <v>0</v>
      </c>
    </row>
    <row r="62" spans="3:8" x14ac:dyDescent="0.25">
      <c r="E62" s="15" t="s">
        <v>65</v>
      </c>
      <c r="F62" s="15" t="s">
        <v>77</v>
      </c>
      <c r="G62" s="7">
        <f t="shared" si="3"/>
        <v>0</v>
      </c>
      <c r="H62" s="1">
        <f t="shared" si="2"/>
        <v>0</v>
      </c>
    </row>
    <row r="63" spans="3:8" x14ac:dyDescent="0.25">
      <c r="E63" s="15" t="s">
        <v>62</v>
      </c>
      <c r="F63" s="15" t="s">
        <v>78</v>
      </c>
      <c r="G63" s="7">
        <f t="shared" si="3"/>
        <v>0</v>
      </c>
      <c r="H63" s="1">
        <f t="shared" si="2"/>
        <v>0</v>
      </c>
    </row>
    <row r="64" spans="3:8" x14ac:dyDescent="0.25">
      <c r="G64" s="7">
        <f>SUM(G55:G63)</f>
        <v>0.56717231612187857</v>
      </c>
      <c r="H64" s="1">
        <f>SUM(H55:H63)</f>
        <v>30106710</v>
      </c>
    </row>
    <row r="66" spans="6:6" x14ac:dyDescent="0.25">
      <c r="F66" s="51"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2025-03-04T04:57:37Z</dcterms:created>
  <dcterms:modified xsi:type="dcterms:W3CDTF">2025-03-04T04:57:47Z</dcterms:modified>
</cp:coreProperties>
</file>